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i\Documents\PR\LensProgram\"/>
    </mc:Choice>
  </mc:AlternateContent>
  <xr:revisionPtr revIDLastSave="0" documentId="13_ncr:1_{6D10C8EA-B9FD-4D24-A259-6C54B5B612C4}" xr6:coauthVersionLast="47" xr6:coauthVersionMax="47" xr10:uidLastSave="{00000000-0000-0000-0000-000000000000}"/>
  <bookViews>
    <workbookView xWindow="1896" yWindow="600" windowWidth="21144" windowHeight="12360" xr2:uid="{00000000-000D-0000-FFFF-FFFF00000000}"/>
  </bookViews>
  <sheets>
    <sheet name="Lens Calculator (JP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O26" i="1"/>
  <c r="L26" i="1"/>
  <c r="O12" i="1" l="1"/>
</calcChain>
</file>

<file path=xl/sharedStrings.xml><?xml version="1.0" encoding="utf-8"?>
<sst xmlns="http://schemas.openxmlformats.org/spreadsheetml/2006/main" count="76" uniqueCount="64">
  <si>
    <t>mm</t>
  </si>
  <si>
    <t>deg</t>
  </si>
  <si>
    <t>JAI Lens Calculator</t>
  </si>
  <si>
    <t>GOX-2402</t>
  </si>
  <si>
    <t>GOX-3200</t>
  </si>
  <si>
    <t>GOX-3201</t>
  </si>
  <si>
    <t>GOX-5102</t>
  </si>
  <si>
    <t>GOX-5103</t>
  </si>
  <si>
    <t>GOX-8901</t>
  </si>
  <si>
    <t>GOX-12401</t>
  </si>
  <si>
    <t>GO-2400</t>
  </si>
  <si>
    <t>GO-2401</t>
  </si>
  <si>
    <t>GO-5000</t>
  </si>
  <si>
    <t>GO-5100</t>
  </si>
  <si>
    <t>GO-5101</t>
  </si>
  <si>
    <t>SP-5000</t>
  </si>
  <si>
    <t>SP-12000</t>
  </si>
  <si>
    <t>SP-12400</t>
  </si>
  <si>
    <t>SP-20000</t>
  </si>
  <si>
    <t>SP-25000</t>
  </si>
  <si>
    <t>SP-45000</t>
  </si>
  <si>
    <t>SP-45001</t>
  </si>
  <si>
    <t>AP-1600</t>
  </si>
  <si>
    <t>AP-3200</t>
  </si>
  <si>
    <t>FS-1600</t>
  </si>
  <si>
    <t>FS-3200</t>
  </si>
  <si>
    <t>FSFE-1600</t>
  </si>
  <si>
    <t>FSFE-3200</t>
  </si>
  <si>
    <t>Camera Model</t>
  </si>
  <si>
    <t>Sensor Horiz.</t>
  </si>
  <si>
    <t>Sensor Vert.</t>
  </si>
  <si>
    <t>px</t>
  </si>
  <si>
    <t>SP-12401M</t>
  </si>
  <si>
    <t>SP-12401C</t>
  </si>
  <si>
    <t>Reference Data (do not edit)</t>
  </si>
  <si>
    <t>焦点距離を計算するには</t>
    <phoneticPr fontId="10"/>
  </si>
  <si>
    <t>Note: カメラ モデルをクリックすると、リストが表示され、機種が選択できます。</t>
    <rPh sb="26" eb="28">
      <t>ヒョウジ</t>
    </rPh>
    <rPh sb="31" eb="33">
      <t>キシュ</t>
    </rPh>
    <phoneticPr fontId="10"/>
  </si>
  <si>
    <t>ご入力ください</t>
    <rPh sb="1" eb="3">
      <t>ニュウリョク</t>
    </rPh>
    <phoneticPr fontId="10"/>
  </si>
  <si>
    <t>カメラ
モデル</t>
    <phoneticPr fontId="10"/>
  </si>
  <si>
    <t>被写体までの距離</t>
    <rPh sb="0" eb="3">
      <t>ヒシャタイ</t>
    </rPh>
    <rPh sb="6" eb="8">
      <t>キョリ</t>
    </rPh>
    <phoneticPr fontId="10"/>
  </si>
  <si>
    <t>被写体の範囲
（水平方向）</t>
    <rPh sb="0" eb="3">
      <t>ヒシャタイ</t>
    </rPh>
    <rPh sb="4" eb="6">
      <t>ハンイ</t>
    </rPh>
    <rPh sb="8" eb="10">
      <t>スイヘイ</t>
    </rPh>
    <rPh sb="10" eb="12">
      <t>ホウコウ</t>
    </rPh>
    <phoneticPr fontId="10"/>
  </si>
  <si>
    <t>結果</t>
    <rPh sb="0" eb="2">
      <t>ケッカ</t>
    </rPh>
    <phoneticPr fontId="10"/>
  </si>
  <si>
    <t>焦点距離</t>
    <rPh sb="0" eb="2">
      <t>ショウテン</t>
    </rPh>
    <rPh sb="2" eb="4">
      <t>キョリ</t>
    </rPh>
    <phoneticPr fontId="10"/>
  </si>
  <si>
    <t>FOV 画角
(水平方向)</t>
    <rPh sb="8" eb="10">
      <t>スイヘイ</t>
    </rPh>
    <rPh sb="10" eb="12">
      <t>ホウコウ</t>
    </rPh>
    <phoneticPr fontId="10"/>
  </si>
  <si>
    <t>必要な焦点距離を計算するには、カメラのモデル名、被写体までの距離、被写体の範囲（水平方向） を緑色のセルに入力してください。</t>
    <rPh sb="22" eb="23">
      <t>メイ</t>
    </rPh>
    <rPh sb="24" eb="27">
      <t>ヒシャタイ</t>
    </rPh>
    <rPh sb="30" eb="32">
      <t>キョリ</t>
    </rPh>
    <rPh sb="33" eb="36">
      <t>ヒシャタイ</t>
    </rPh>
    <rPh sb="37" eb="39">
      <t>ハンイ</t>
    </rPh>
    <rPh sb="40" eb="42">
      <t>スイヘイ</t>
    </rPh>
    <rPh sb="42" eb="44">
      <t>ホウコウ</t>
    </rPh>
    <phoneticPr fontId="10"/>
  </si>
  <si>
    <t>単純なエッジ検出には、最低 2 ピクセルが必要ですが、 3 ～ 4 ピクセル以上が望ましいです。</t>
    <phoneticPr fontId="10"/>
  </si>
  <si>
    <t>FOV 
水平方向</t>
    <rPh sb="5" eb="7">
      <t>スイヘイ</t>
    </rPh>
    <rPh sb="7" eb="9">
      <t>ホウコウ</t>
    </rPh>
    <phoneticPr fontId="10"/>
  </si>
  <si>
    <t>検出/カウントする必要がある最小セルの直径</t>
    <phoneticPr fontId="10"/>
  </si>
  <si>
    <t>検出しなければならない最小の位置ずれ幅</t>
    <rPh sb="18" eb="19">
      <t>ハバ</t>
    </rPh>
    <phoneticPr fontId="10"/>
  </si>
  <si>
    <t>一次元バーコードの最も細い線の幅</t>
    <phoneticPr fontId="10"/>
  </si>
  <si>
    <t>最小被写体 サイズの例:</t>
    <rPh sb="2" eb="5">
      <t>ヒシャタイ</t>
    </rPh>
    <phoneticPr fontId="10"/>
  </si>
  <si>
    <t>最小被写体
サイズ</t>
    <rPh sb="2" eb="5">
      <t>ヒシャタイ</t>
    </rPh>
    <phoneticPr fontId="10"/>
  </si>
  <si>
    <t>最小被写体サイズに対するPixel数</t>
    <rPh sb="0" eb="2">
      <t>サイショウ</t>
    </rPh>
    <rPh sb="2" eb="5">
      <t>ヒシャタイ</t>
    </rPh>
    <rPh sb="9" eb="10">
      <t>タイ</t>
    </rPh>
    <rPh sb="17" eb="18">
      <t>カズ</t>
    </rPh>
    <phoneticPr fontId="10"/>
  </si>
  <si>
    <t>垂直方向
FOV(画角)</t>
    <rPh sb="0" eb="2">
      <t>スイチョク</t>
    </rPh>
    <rPh sb="2" eb="4">
      <t>ホウコウ</t>
    </rPh>
    <phoneticPr fontId="10"/>
  </si>
  <si>
    <t>解像度の確認</t>
    <rPh sb="0" eb="3">
      <t>カイゾウド</t>
    </rPh>
    <phoneticPr fontId="10"/>
  </si>
  <si>
    <r>
      <rPr>
        <sz val="11"/>
        <color theme="1"/>
        <rFont val="Calibri"/>
        <family val="3"/>
        <charset val="128"/>
        <scheme val="minor"/>
      </rPr>
      <t>下の緑のボックスに、被写体の最小サイズ</t>
    </r>
    <r>
      <rPr>
        <strike/>
        <sz val="11"/>
        <color theme="1"/>
        <rFont val="Calibri"/>
        <family val="3"/>
        <charset val="128"/>
        <scheme val="minor"/>
      </rPr>
      <t>を</t>
    </r>
    <r>
      <rPr>
        <sz val="11"/>
        <color theme="1"/>
        <rFont val="Calibri"/>
        <family val="3"/>
        <charset val="128"/>
        <scheme val="minor"/>
      </rPr>
      <t>入力ください。</t>
    </r>
    <rPh sb="10" eb="13">
      <t>ヒシャタイ</t>
    </rPh>
    <rPh sb="14" eb="16">
      <t>サイショウ</t>
    </rPh>
    <rPh sb="20" eb="22">
      <t>ニュウリョク</t>
    </rPh>
    <phoneticPr fontId="10"/>
  </si>
  <si>
    <t>結果のピクセル数が思ったよりも小さい場合、または垂直方向の FOV（画角） が小さすぎる場合は、より高解像度のカメラを使用する必要があります。</t>
    <rPh sb="0" eb="2">
      <t>ケッカ</t>
    </rPh>
    <rPh sb="7" eb="8">
      <t>カズ</t>
    </rPh>
    <rPh sb="9" eb="10">
      <t>オモ</t>
    </rPh>
    <rPh sb="15" eb="16">
      <t>チイ</t>
    </rPh>
    <rPh sb="34" eb="36">
      <t>ガカク</t>
    </rPh>
    <phoneticPr fontId="10"/>
  </si>
  <si>
    <t>GOX-5105</t>
  </si>
  <si>
    <t>GOX-8105</t>
  </si>
  <si>
    <t>GOX-12405</t>
  </si>
  <si>
    <t>GOX-16205</t>
  </si>
  <si>
    <t>GOX-20405</t>
  </si>
  <si>
    <t>GOX-24505</t>
  </si>
  <si>
    <t>Last updated: 10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</si>
</sst>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Wingdings 3"/>
      <family val="1"/>
      <charset val="2"/>
    </font>
    <font>
      <sz val="6"/>
      <name val="Calibri"/>
      <family val="3"/>
      <charset val="128"/>
      <scheme val="minor"/>
    </font>
    <font>
      <b/>
      <sz val="18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trike/>
      <sz val="11"/>
      <color theme="1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DEF0"/>
        <bgColor indexed="64"/>
      </patternFill>
    </fill>
    <fill>
      <patternFill patternType="solid">
        <fgColor rgb="FFF9C2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BD6BB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4" fillId="2" borderId="3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/>
    <xf numFmtId="0" fontId="4" fillId="3" borderId="4" xfId="0" applyFont="1" applyFill="1" applyBorder="1" applyAlignment="1">
      <alignment horizontal="center"/>
    </xf>
    <xf numFmtId="164" fontId="0" fillId="3" borderId="5" xfId="0" applyNumberFormat="1" applyFill="1" applyBorder="1"/>
    <xf numFmtId="0" fontId="4" fillId="3" borderId="3" xfId="0" applyFont="1" applyFill="1" applyBorder="1" applyAlignment="1">
      <alignment horizontal="center"/>
    </xf>
    <xf numFmtId="164" fontId="0" fillId="3" borderId="4" xfId="0" applyNumberFormat="1" applyFill="1" applyBorder="1"/>
    <xf numFmtId="0" fontId="1" fillId="3" borderId="4" xfId="0" applyFont="1" applyFill="1" applyBorder="1" applyAlignment="1">
      <alignment horizontal="center" wrapText="1"/>
    </xf>
    <xf numFmtId="0" fontId="0" fillId="4" borderId="0" xfId="0" applyFill="1"/>
    <xf numFmtId="164" fontId="5" fillId="5" borderId="8" xfId="0" applyNumberFormat="1" applyFont="1" applyFill="1" applyBorder="1"/>
    <xf numFmtId="164" fontId="5" fillId="5" borderId="1" xfId="0" applyNumberFormat="1" applyFont="1" applyFill="1" applyBorder="1"/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6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8" xfId="0" applyBorder="1"/>
    <xf numFmtId="0" fontId="9" fillId="0" borderId="1" xfId="0" applyFont="1" applyFill="1" applyBorder="1"/>
    <xf numFmtId="0" fontId="0" fillId="0" borderId="2" xfId="0" applyBorder="1"/>
    <xf numFmtId="0" fontId="0" fillId="0" borderId="20" xfId="0" applyBorder="1"/>
    <xf numFmtId="0" fontId="1" fillId="0" borderId="19" xfId="0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wrapText="1"/>
    </xf>
    <xf numFmtId="2" fontId="0" fillId="0" borderId="0" xfId="0" applyNumberFormat="1" applyFill="1" applyBorder="1"/>
    <xf numFmtId="0" fontId="3" fillId="0" borderId="0" xfId="0" applyFont="1" applyFill="1" applyBorder="1"/>
    <xf numFmtId="164" fontId="0" fillId="0" borderId="0" xfId="0" applyNumberForma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2" fontId="5" fillId="7" borderId="8" xfId="0" applyNumberFormat="1" applyFont="1" applyFill="1" applyBorder="1" applyAlignment="1" applyProtection="1">
      <alignment horizontal="center"/>
      <protection locked="0"/>
    </xf>
    <xf numFmtId="2" fontId="5" fillId="7" borderId="1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/>
    </xf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1" fillId="0" borderId="0" xfId="0" applyFont="1"/>
    <xf numFmtId="0" fontId="0" fillId="0" borderId="0" xfId="0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2" fillId="0" borderId="0" xfId="0" applyFont="1" applyBorder="1"/>
    <xf numFmtId="0" fontId="14" fillId="3" borderId="0" xfId="0" applyFont="1" applyFill="1" applyBorder="1" applyAlignment="1">
      <alignment horizontal="center" wrapText="1"/>
    </xf>
    <xf numFmtId="165" fontId="5" fillId="7" borderId="1" xfId="0" applyNumberFormat="1" applyFont="1" applyFill="1" applyBorder="1" applyAlignment="1" applyProtection="1">
      <alignment horizontal="right"/>
      <protection locked="0"/>
    </xf>
    <xf numFmtId="165" fontId="5" fillId="5" borderId="1" xfId="0" applyNumberFormat="1" applyFont="1" applyFill="1" applyBorder="1"/>
    <xf numFmtId="0" fontId="12" fillId="0" borderId="0" xfId="0" applyFont="1" applyAlignment="1">
      <alignment horizontal="left" wrapText="1"/>
    </xf>
    <xf numFmtId="0" fontId="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33"/>
      <color rgb="FF99FFCC"/>
      <color rgb="FFEBF6F9"/>
      <color rgb="FFD7EAF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9179</xdr:colOff>
      <xdr:row>3</xdr:row>
      <xdr:rowOff>9181</xdr:rowOff>
    </xdr:from>
    <xdr:to>
      <xdr:col>26</xdr:col>
      <xdr:colOff>321305</xdr:colOff>
      <xdr:row>17</xdr:row>
      <xdr:rowOff>17346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AF491-12DE-4E17-A150-EEF510B4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2625" y="670193"/>
          <a:ext cx="4314921" cy="330098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17</xdr:col>
      <xdr:colOff>9180</xdr:colOff>
      <xdr:row>22</xdr:row>
      <xdr:rowOff>174434</xdr:rowOff>
    </xdr:from>
    <xdr:to>
      <xdr:col>20</xdr:col>
      <xdr:colOff>284602</xdr:colOff>
      <xdr:row>29</xdr:row>
      <xdr:rowOff>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C6EF8B-2982-4DF9-ABCD-9DC4179C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2626" y="4709711"/>
          <a:ext cx="1716795" cy="15883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1</xdr:colOff>
      <xdr:row>31</xdr:row>
      <xdr:rowOff>0</xdr:rowOff>
    </xdr:from>
    <xdr:to>
      <xdr:col>20</xdr:col>
      <xdr:colOff>296216</xdr:colOff>
      <xdr:row>39</xdr:row>
      <xdr:rowOff>9181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01A3E8-CB59-48E6-8739-06DDCB79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3447" y="6481590"/>
          <a:ext cx="1737588" cy="1514820"/>
        </a:xfrm>
        <a:prstGeom prst="rect">
          <a:avLst/>
        </a:prstGeom>
      </xdr:spPr>
    </xdr:pic>
    <xdr:clientData/>
  </xdr:twoCellAnchor>
  <xdr:twoCellAnchor editAs="oneCell">
    <xdr:from>
      <xdr:col>16</xdr:col>
      <xdr:colOff>119350</xdr:colOff>
      <xdr:row>39</xdr:row>
      <xdr:rowOff>146891</xdr:rowOff>
    </xdr:from>
    <xdr:to>
      <xdr:col>20</xdr:col>
      <xdr:colOff>372781</xdr:colOff>
      <xdr:row>50</xdr:row>
      <xdr:rowOff>2297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90D927-5A6D-44B9-87EB-0D0DA5DF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9181" y="8134120"/>
          <a:ext cx="1878419" cy="1863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zoomScale="83" zoomScaleNormal="83" workbookViewId="0">
      <selection activeCell="A3" sqref="A3"/>
    </sheetView>
  </sheetViews>
  <sheetFormatPr defaultRowHeight="14.4"/>
  <cols>
    <col min="1" max="1" width="2.6640625" customWidth="1"/>
    <col min="2" max="2" width="4.6640625" customWidth="1"/>
    <col min="3" max="3" width="12.44140625" style="1" customWidth="1"/>
    <col min="4" max="4" width="5.6640625" customWidth="1"/>
    <col min="5" max="5" width="2.6640625" customWidth="1"/>
    <col min="6" max="6" width="12.6640625" style="1" customWidth="1"/>
    <col min="7" max="7" width="5.6640625" customWidth="1"/>
    <col min="8" max="8" width="2.6640625" customWidth="1"/>
    <col min="9" max="9" width="12.6640625" style="1" customWidth="1"/>
    <col min="10" max="10" width="5.6640625" customWidth="1"/>
    <col min="11" max="11" width="2.6640625" customWidth="1"/>
    <col min="12" max="12" width="12.6640625" customWidth="1"/>
    <col min="13" max="13" width="5.6640625" customWidth="1"/>
    <col min="14" max="14" width="2.6640625" customWidth="1"/>
    <col min="15" max="15" width="12.6640625" customWidth="1"/>
    <col min="16" max="16" width="5.6640625" customWidth="1"/>
    <col min="17" max="17" width="2.6640625" customWidth="1"/>
    <col min="18" max="18" width="12.6640625" customWidth="1"/>
    <col min="19" max="19" width="5.6640625" customWidth="1"/>
    <col min="20" max="20" width="2.6640625" customWidth="1"/>
    <col min="21" max="21" width="8" customWidth="1"/>
    <col min="22" max="22" width="5.6640625" customWidth="1"/>
    <col min="23" max="23" width="2.6640625" customWidth="1"/>
    <col min="24" max="24" width="12.6640625" customWidth="1"/>
    <col min="25" max="25" width="5.6640625" customWidth="1"/>
    <col min="26" max="26" width="2.6640625" customWidth="1"/>
    <col min="27" max="27" width="12.6640625" customWidth="1"/>
    <col min="28" max="28" width="5.6640625" customWidth="1"/>
    <col min="29" max="29" width="2.6640625" customWidth="1"/>
    <col min="30" max="30" width="12.6640625" customWidth="1"/>
    <col min="31" max="31" width="5.6640625" customWidth="1"/>
    <col min="32" max="32" width="2.6640625" customWidth="1"/>
    <col min="33" max="33" width="12.6640625" customWidth="1"/>
    <col min="34" max="34" width="5.6640625" customWidth="1"/>
    <col min="35" max="35" width="2.6640625" customWidth="1"/>
    <col min="36" max="36" width="12.6640625" customWidth="1"/>
    <col min="37" max="37" width="5.6640625" customWidth="1"/>
    <col min="38" max="38" width="2.6640625" customWidth="1"/>
  </cols>
  <sheetData>
    <row r="1" spans="1:25" ht="23.4">
      <c r="A1" s="30" t="s">
        <v>2</v>
      </c>
    </row>
    <row r="2" spans="1:25">
      <c r="A2" t="s">
        <v>63</v>
      </c>
    </row>
    <row r="4" spans="1:25">
      <c r="A4" s="25"/>
      <c r="B4" s="71" t="s">
        <v>35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25">
      <c r="A5" s="2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25" ht="15.6">
      <c r="A6" s="25"/>
      <c r="D6" s="2"/>
      <c r="E6" s="2"/>
      <c r="U6" s="73"/>
      <c r="V6" s="73"/>
      <c r="W6" s="73"/>
      <c r="X6" s="73"/>
      <c r="Y6" s="73"/>
    </row>
    <row r="7" spans="1:25" ht="28.5" customHeight="1">
      <c r="A7" s="25"/>
      <c r="C7" s="74" t="s">
        <v>44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U7" s="51"/>
      <c r="V7" s="51"/>
      <c r="W7" s="51"/>
      <c r="X7" s="51"/>
      <c r="Y7" s="51"/>
    </row>
    <row r="8" spans="1:25" ht="15.6">
      <c r="A8" s="25"/>
      <c r="C8" s="75" t="s">
        <v>36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U8" s="51"/>
      <c r="V8" s="51"/>
      <c r="W8" s="51"/>
      <c r="X8" s="51"/>
      <c r="Y8" s="51"/>
    </row>
    <row r="9" spans="1:25" ht="16.2" thickBot="1">
      <c r="A9" s="25"/>
      <c r="D9" s="2"/>
      <c r="E9" s="2"/>
      <c r="U9" s="51"/>
      <c r="V9" s="51"/>
      <c r="W9" s="51"/>
      <c r="X9" s="51"/>
      <c r="Y9" s="51"/>
    </row>
    <row r="10" spans="1:25" ht="21">
      <c r="A10" s="25"/>
      <c r="C10" s="15" t="s">
        <v>37</v>
      </c>
      <c r="D10" s="16"/>
      <c r="E10" s="16"/>
      <c r="F10" s="16"/>
      <c r="G10" s="16"/>
      <c r="H10" s="16"/>
      <c r="I10" s="16"/>
      <c r="J10" s="17"/>
      <c r="L10" s="22" t="s">
        <v>41</v>
      </c>
      <c r="M10" s="20"/>
      <c r="N10" s="20"/>
      <c r="O10" s="20"/>
      <c r="P10" s="21"/>
      <c r="U10" s="52"/>
      <c r="V10" s="46"/>
      <c r="W10" s="45"/>
      <c r="X10" s="53"/>
      <c r="Y10" s="53"/>
    </row>
    <row r="11" spans="1:25" ht="37.5" customHeight="1">
      <c r="A11" s="25"/>
      <c r="C11" s="18" t="s">
        <v>38</v>
      </c>
      <c r="D11" s="10"/>
      <c r="E11" s="10"/>
      <c r="F11" s="13" t="s">
        <v>39</v>
      </c>
      <c r="G11" s="10"/>
      <c r="H11" s="10"/>
      <c r="I11" s="13" t="s">
        <v>40</v>
      </c>
      <c r="J11" s="19"/>
      <c r="L11" s="64" t="s">
        <v>42</v>
      </c>
      <c r="M11" s="11"/>
      <c r="N11" s="11"/>
      <c r="O11" s="14" t="s">
        <v>43</v>
      </c>
      <c r="P11" s="19"/>
      <c r="U11" s="46"/>
      <c r="V11" s="54"/>
      <c r="W11" s="45"/>
      <c r="X11" s="46"/>
      <c r="Y11" s="45"/>
    </row>
    <row r="12" spans="1:25" ht="18" customHeight="1" thickBot="1">
      <c r="A12" s="25"/>
      <c r="C12" s="57" t="s">
        <v>3</v>
      </c>
      <c r="D12" s="41"/>
      <c r="E12" s="7"/>
      <c r="F12" s="58">
        <v>400</v>
      </c>
      <c r="G12" s="7" t="s">
        <v>0</v>
      </c>
      <c r="H12" s="8"/>
      <c r="I12" s="58">
        <v>300</v>
      </c>
      <c r="J12" s="9" t="s">
        <v>0</v>
      </c>
      <c r="L12" s="26">
        <f>F12/((I12/VLOOKUP(C12,C37:J69,4,0))+1)</f>
        <v>8.636096797338725</v>
      </c>
      <c r="M12" s="7" t="s">
        <v>0</v>
      </c>
      <c r="N12" s="8"/>
      <c r="O12" s="27">
        <f>2*(180*(ATAN((I12/2)/F12)/PI()))</f>
        <v>41.112090439166934</v>
      </c>
      <c r="P12" s="9" t="s">
        <v>1</v>
      </c>
      <c r="U12" s="55"/>
      <c r="V12" s="48"/>
      <c r="W12" s="45"/>
      <c r="X12" s="56"/>
      <c r="Y12" s="48"/>
    </row>
    <row r="13" spans="1:25">
      <c r="A13" s="25"/>
    </row>
    <row r="14" spans="1:25">
      <c r="A14" s="25"/>
    </row>
    <row r="17" spans="1:31">
      <c r="A17" s="25"/>
      <c r="B17" s="72" t="s">
        <v>54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31">
      <c r="A18" s="25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1:31">
      <c r="A19" s="25"/>
    </row>
    <row r="20" spans="1:31">
      <c r="A20" s="25"/>
      <c r="C20" s="76" t="s">
        <v>55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31">
      <c r="A21" s="25"/>
      <c r="C21" s="75" t="s">
        <v>45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31" ht="29.25" customHeight="1">
      <c r="A22" s="25"/>
      <c r="C22" s="70" t="s">
        <v>56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R22" s="62" t="s">
        <v>50</v>
      </c>
    </row>
    <row r="23" spans="1:31" ht="15" thickBot="1">
      <c r="A23" s="25"/>
    </row>
    <row r="24" spans="1:31" ht="21">
      <c r="A24" s="25"/>
      <c r="C24" s="15" t="s">
        <v>37</v>
      </c>
      <c r="D24" s="16"/>
      <c r="E24" s="16"/>
      <c r="F24" s="16"/>
      <c r="G24" s="16"/>
      <c r="H24" s="16"/>
      <c r="I24" s="16"/>
      <c r="J24" s="17"/>
      <c r="K24" s="44"/>
      <c r="L24" s="22" t="s">
        <v>41</v>
      </c>
      <c r="M24" s="23"/>
      <c r="N24" s="24"/>
      <c r="O24" s="24"/>
      <c r="P24" s="50"/>
      <c r="Q24" s="46"/>
      <c r="R24" s="46"/>
      <c r="S24" s="46"/>
      <c r="T24" s="46"/>
      <c r="U24" s="46"/>
      <c r="V24" s="49"/>
      <c r="AD24" s="4"/>
      <c r="AE24" s="4"/>
    </row>
    <row r="25" spans="1:31" ht="43.2">
      <c r="A25" s="25"/>
      <c r="C25" s="18" t="s">
        <v>38</v>
      </c>
      <c r="D25" s="10"/>
      <c r="E25" s="10"/>
      <c r="F25" s="13" t="s">
        <v>46</v>
      </c>
      <c r="G25" s="11"/>
      <c r="H25" s="11"/>
      <c r="I25" s="13" t="s">
        <v>51</v>
      </c>
      <c r="J25" s="19"/>
      <c r="K25" s="11"/>
      <c r="L25" s="65" t="s">
        <v>52</v>
      </c>
      <c r="M25" s="66"/>
      <c r="N25" s="66"/>
      <c r="O25" s="67" t="s">
        <v>53</v>
      </c>
      <c r="P25" s="19"/>
      <c r="Q25" s="45"/>
      <c r="R25" s="46"/>
      <c r="S25" s="45"/>
      <c r="T25" s="45"/>
      <c r="U25" s="46"/>
      <c r="V25" s="45"/>
      <c r="AD25" s="4"/>
      <c r="AE25" s="4"/>
    </row>
    <row r="26" spans="1:31" ht="16.2" thickBot="1">
      <c r="A26" s="25"/>
      <c r="C26" s="57" t="s">
        <v>3</v>
      </c>
      <c r="D26" s="7"/>
      <c r="E26" s="7"/>
      <c r="F26" s="68">
        <v>300</v>
      </c>
      <c r="G26" s="7" t="s">
        <v>0</v>
      </c>
      <c r="H26" s="8"/>
      <c r="I26" s="68">
        <v>1</v>
      </c>
      <c r="J26" s="42" t="s">
        <v>0</v>
      </c>
      <c r="K26" s="43"/>
      <c r="L26" s="26">
        <f>(VLOOKUP(C26,C37:J69,5,0)/F26)*I26</f>
        <v>6.4</v>
      </c>
      <c r="M26" s="7" t="s">
        <v>31</v>
      </c>
      <c r="N26" s="8"/>
      <c r="O26" s="69">
        <f>(VLOOKUP(C26,C37:J69,8,0)/VLOOKUP(C26,C37:J69,5,0))*F26</f>
        <v>187.5</v>
      </c>
      <c r="P26" s="9" t="s">
        <v>0</v>
      </c>
      <c r="Q26" s="45"/>
      <c r="R26" s="47"/>
      <c r="S26" s="48"/>
      <c r="T26" s="45"/>
      <c r="U26" s="47"/>
      <c r="V26" s="63" t="s">
        <v>49</v>
      </c>
      <c r="AD26" s="4"/>
      <c r="AE26" s="4"/>
    </row>
    <row r="27" spans="1:31">
      <c r="A27" s="25"/>
      <c r="F27" s="3"/>
      <c r="G27" s="4"/>
      <c r="H27" s="4"/>
      <c r="I27" s="3"/>
      <c r="J27" s="5"/>
      <c r="K27" s="6"/>
      <c r="AA27" s="4"/>
      <c r="AB27" s="4"/>
    </row>
    <row r="28" spans="1:31">
      <c r="A28" s="25"/>
      <c r="F28" s="3"/>
      <c r="G28" s="4"/>
      <c r="H28" s="4"/>
      <c r="I28" s="3"/>
      <c r="J28" s="5"/>
      <c r="K28" s="6"/>
      <c r="AA28" s="4"/>
      <c r="AB28" s="4"/>
    </row>
    <row r="29" spans="1:31">
      <c r="A29" s="25"/>
      <c r="F29" s="3"/>
      <c r="G29" s="4"/>
      <c r="H29" s="4"/>
      <c r="I29" s="3"/>
      <c r="J29" s="5"/>
      <c r="K29" s="6"/>
      <c r="AA29" s="4"/>
      <c r="AB29" s="4"/>
    </row>
    <row r="30" spans="1:31">
      <c r="A30" s="25"/>
      <c r="F30" s="3"/>
      <c r="G30" s="4"/>
      <c r="H30" s="4"/>
      <c r="I30" s="3"/>
      <c r="J30" s="5"/>
      <c r="K30" s="6"/>
      <c r="AA30" s="4"/>
      <c r="AB30" s="4"/>
    </row>
    <row r="31" spans="1:31">
      <c r="F31" s="3"/>
      <c r="G31" s="4"/>
      <c r="H31" s="4"/>
      <c r="I31" s="3"/>
      <c r="J31" s="5"/>
      <c r="K31" s="6"/>
      <c r="AA31" s="4"/>
      <c r="AB31" s="4"/>
    </row>
    <row r="32" spans="1:31" ht="15" thickBot="1">
      <c r="F32" s="3"/>
      <c r="G32" s="4"/>
      <c r="H32" s="4"/>
      <c r="I32" s="3"/>
      <c r="J32" s="5"/>
      <c r="K32" s="6"/>
      <c r="AA32" s="4"/>
      <c r="AB32" s="4"/>
    </row>
    <row r="33" spans="1:34" ht="15.75" customHeight="1" thickBot="1">
      <c r="A33" s="60"/>
      <c r="B33" s="60"/>
      <c r="C33" s="61"/>
      <c r="D33" s="60"/>
      <c r="E33" s="60"/>
      <c r="F33" s="28" t="s">
        <v>34</v>
      </c>
      <c r="G33" s="29"/>
      <c r="H33" s="29"/>
      <c r="I33" s="29"/>
      <c r="J33" s="29"/>
      <c r="K33" s="29"/>
      <c r="L33" s="2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45"/>
      <c r="AF33" s="45"/>
      <c r="AG33" s="45"/>
      <c r="AH33" s="45"/>
    </row>
    <row r="34" spans="1:34" ht="15" thickTop="1">
      <c r="F34" s="3"/>
      <c r="G34" s="4"/>
      <c r="H34" s="4"/>
      <c r="I34" s="3"/>
      <c r="J34" s="5"/>
      <c r="K34" s="6"/>
      <c r="AA34" s="4"/>
      <c r="AB34" s="4"/>
    </row>
    <row r="35" spans="1:34">
      <c r="G35" s="1"/>
      <c r="H35" s="1"/>
      <c r="V35" t="s">
        <v>47</v>
      </c>
    </row>
    <row r="36" spans="1:34">
      <c r="C36" s="31" t="s">
        <v>28</v>
      </c>
      <c r="D36" s="32"/>
      <c r="E36" s="32"/>
      <c r="F36" s="33" t="s">
        <v>29</v>
      </c>
      <c r="G36" s="33" t="s">
        <v>31</v>
      </c>
      <c r="H36" s="33"/>
      <c r="I36" s="33" t="s">
        <v>30</v>
      </c>
      <c r="J36" s="33" t="s">
        <v>31</v>
      </c>
      <c r="K36" s="34"/>
    </row>
    <row r="37" spans="1:34">
      <c r="C37" s="35" t="s">
        <v>3</v>
      </c>
      <c r="D37" s="11"/>
      <c r="E37" s="11"/>
      <c r="F37" s="12">
        <v>6.62</v>
      </c>
      <c r="G37" s="12">
        <v>1920</v>
      </c>
      <c r="H37" s="12"/>
      <c r="I37" s="12">
        <v>4.1399999999999997</v>
      </c>
      <c r="J37" s="12">
        <v>1200</v>
      </c>
      <c r="K37" s="36"/>
    </row>
    <row r="38" spans="1:34">
      <c r="C38" s="35" t="s">
        <v>4</v>
      </c>
      <c r="D38" s="11"/>
      <c r="E38" s="11"/>
      <c r="F38" s="12">
        <v>7.07</v>
      </c>
      <c r="G38" s="12">
        <v>2048</v>
      </c>
      <c r="H38" s="12"/>
      <c r="I38" s="12">
        <v>8.83</v>
      </c>
      <c r="J38" s="12">
        <v>1536</v>
      </c>
      <c r="K38" s="36"/>
    </row>
    <row r="39" spans="1:34">
      <c r="C39" s="35" t="s">
        <v>5</v>
      </c>
      <c r="D39" s="11"/>
      <c r="E39" s="11"/>
      <c r="F39" s="12">
        <v>7.07</v>
      </c>
      <c r="G39" s="12">
        <v>2048</v>
      </c>
      <c r="H39" s="12"/>
      <c r="I39" s="12">
        <v>8.83</v>
      </c>
      <c r="J39" s="12">
        <v>1536</v>
      </c>
      <c r="K39" s="36"/>
    </row>
    <row r="40" spans="1:34">
      <c r="C40" s="35" t="s">
        <v>6</v>
      </c>
      <c r="D40" s="11"/>
      <c r="E40" s="11"/>
      <c r="F40" s="12">
        <v>8.4499999999999993</v>
      </c>
      <c r="G40" s="12">
        <v>2448</v>
      </c>
      <c r="H40" s="12"/>
      <c r="I40" s="12">
        <v>7.07</v>
      </c>
      <c r="J40" s="12">
        <v>2048</v>
      </c>
      <c r="K40" s="36"/>
    </row>
    <row r="41" spans="1:34">
      <c r="C41" s="35" t="s">
        <v>7</v>
      </c>
      <c r="D41" s="11"/>
      <c r="E41" s="11"/>
      <c r="F41" s="12">
        <v>8.4499999999999993</v>
      </c>
      <c r="G41" s="12">
        <v>2448</v>
      </c>
      <c r="H41" s="12"/>
      <c r="I41" s="12">
        <v>7.07</v>
      </c>
      <c r="J41" s="12">
        <v>2048</v>
      </c>
      <c r="K41" s="36"/>
    </row>
    <row r="42" spans="1:34">
      <c r="C42" s="35" t="s">
        <v>57</v>
      </c>
      <c r="F42" s="1">
        <v>6.77</v>
      </c>
      <c r="G42" s="1">
        <v>2472</v>
      </c>
      <c r="H42" s="1"/>
      <c r="I42" s="1">
        <v>5.65</v>
      </c>
      <c r="J42" s="1">
        <v>2064</v>
      </c>
      <c r="K42" s="36"/>
    </row>
    <row r="43" spans="1:34">
      <c r="C43" s="35" t="s">
        <v>58</v>
      </c>
      <c r="F43" s="1">
        <v>7.82</v>
      </c>
      <c r="G43" s="1">
        <v>2856</v>
      </c>
      <c r="H43" s="1"/>
      <c r="I43" s="1">
        <v>7.8</v>
      </c>
      <c r="J43" s="1">
        <v>2848</v>
      </c>
      <c r="K43" s="36"/>
    </row>
    <row r="44" spans="1:34">
      <c r="C44" s="35" t="s">
        <v>8</v>
      </c>
      <c r="D44" s="11"/>
      <c r="E44" s="11"/>
      <c r="F44" s="12">
        <v>14.13</v>
      </c>
      <c r="G44" s="12">
        <v>4096</v>
      </c>
      <c r="H44" s="12"/>
      <c r="I44" s="12">
        <v>7.45</v>
      </c>
      <c r="J44" s="12">
        <v>2160</v>
      </c>
      <c r="K44" s="36"/>
    </row>
    <row r="45" spans="1:34">
      <c r="C45" s="35" t="s">
        <v>9</v>
      </c>
      <c r="D45" s="11"/>
      <c r="E45" s="11"/>
      <c r="F45" s="12">
        <v>14.13</v>
      </c>
      <c r="G45" s="12">
        <v>4096</v>
      </c>
      <c r="H45" s="12"/>
      <c r="I45" s="12">
        <v>10.35</v>
      </c>
      <c r="J45" s="12">
        <v>3000</v>
      </c>
      <c r="K45" s="36"/>
      <c r="V45" t="s">
        <v>48</v>
      </c>
    </row>
    <row r="46" spans="1:34">
      <c r="C46" s="35" t="s">
        <v>59</v>
      </c>
      <c r="F46" s="1">
        <v>11.31</v>
      </c>
      <c r="G46" s="1">
        <v>4128</v>
      </c>
      <c r="H46" s="1"/>
      <c r="I46" s="1">
        <v>8.24</v>
      </c>
      <c r="J46" s="1">
        <v>3008</v>
      </c>
      <c r="K46" s="36"/>
    </row>
    <row r="47" spans="1:34">
      <c r="C47" s="35" t="s">
        <v>60</v>
      </c>
      <c r="F47" s="1">
        <v>14.59</v>
      </c>
      <c r="G47" s="1">
        <v>5328</v>
      </c>
      <c r="H47" s="1"/>
      <c r="I47" s="1">
        <v>8.32</v>
      </c>
      <c r="J47" s="1">
        <v>3040</v>
      </c>
      <c r="K47" s="36"/>
    </row>
    <row r="48" spans="1:34">
      <c r="C48" s="35" t="s">
        <v>61</v>
      </c>
      <c r="F48" s="1">
        <v>12.36</v>
      </c>
      <c r="G48" s="1">
        <v>4512</v>
      </c>
      <c r="H48" s="1"/>
      <c r="I48" s="1">
        <v>12.36</v>
      </c>
      <c r="J48" s="1">
        <v>4512</v>
      </c>
      <c r="K48" s="36"/>
    </row>
    <row r="49" spans="3:11">
      <c r="C49" s="35" t="s">
        <v>62</v>
      </c>
      <c r="F49" s="1">
        <v>14.59</v>
      </c>
      <c r="G49" s="1">
        <v>5328</v>
      </c>
      <c r="H49" s="1"/>
      <c r="I49" s="1">
        <v>12.62</v>
      </c>
      <c r="J49" s="1">
        <v>4608</v>
      </c>
      <c r="K49" s="36"/>
    </row>
    <row r="50" spans="3:11">
      <c r="C50" s="35" t="s">
        <v>10</v>
      </c>
      <c r="D50" s="11"/>
      <c r="E50" s="11"/>
      <c r="F50" s="12">
        <v>11.3</v>
      </c>
      <c r="G50" s="12">
        <v>1936</v>
      </c>
      <c r="H50" s="12"/>
      <c r="I50" s="12">
        <v>7.13</v>
      </c>
      <c r="J50" s="12">
        <v>1216</v>
      </c>
      <c r="K50" s="36"/>
    </row>
    <row r="51" spans="3:11">
      <c r="C51" s="35" t="s">
        <v>11</v>
      </c>
      <c r="D51" s="11"/>
      <c r="E51" s="11"/>
      <c r="F51" s="12">
        <v>11.3</v>
      </c>
      <c r="G51" s="12">
        <v>1936</v>
      </c>
      <c r="H51" s="12"/>
      <c r="I51" s="12">
        <v>7.13</v>
      </c>
      <c r="J51" s="12">
        <v>1216</v>
      </c>
      <c r="K51" s="36"/>
    </row>
    <row r="52" spans="3:11">
      <c r="C52" s="35" t="s">
        <v>12</v>
      </c>
      <c r="D52" s="11"/>
      <c r="E52" s="11"/>
      <c r="F52" s="12">
        <v>12.8</v>
      </c>
      <c r="G52" s="12">
        <v>2560</v>
      </c>
      <c r="H52" s="12"/>
      <c r="I52" s="12">
        <v>10.199999999999999</v>
      </c>
      <c r="J52" s="12">
        <v>2048</v>
      </c>
      <c r="K52" s="36"/>
    </row>
    <row r="53" spans="3:11">
      <c r="C53" s="35" t="s">
        <v>13</v>
      </c>
      <c r="D53" s="11"/>
      <c r="E53" s="11"/>
      <c r="F53" s="12">
        <v>8.5</v>
      </c>
      <c r="G53" s="12">
        <v>2464</v>
      </c>
      <c r="H53" s="12"/>
      <c r="I53" s="12">
        <v>7.09</v>
      </c>
      <c r="J53" s="12">
        <v>2056</v>
      </c>
      <c r="K53" s="36"/>
    </row>
    <row r="54" spans="3:11">
      <c r="C54" s="35" t="s">
        <v>14</v>
      </c>
      <c r="D54" s="11"/>
      <c r="E54" s="11"/>
      <c r="F54" s="12">
        <v>8.5</v>
      </c>
      <c r="G54" s="12">
        <v>2464</v>
      </c>
      <c r="H54" s="12"/>
      <c r="I54" s="12">
        <v>7.09</v>
      </c>
      <c r="J54" s="12">
        <v>2056</v>
      </c>
      <c r="K54" s="36"/>
    </row>
    <row r="55" spans="3:11">
      <c r="C55" s="35" t="s">
        <v>15</v>
      </c>
      <c r="D55" s="11"/>
      <c r="E55" s="11"/>
      <c r="F55" s="12">
        <v>12.8</v>
      </c>
      <c r="G55" s="12">
        <v>2560</v>
      </c>
      <c r="H55" s="12"/>
      <c r="I55" s="12">
        <v>10.199999999999999</v>
      </c>
      <c r="J55" s="12">
        <v>2048</v>
      </c>
      <c r="K55" s="36"/>
    </row>
    <row r="56" spans="3:11">
      <c r="C56" s="35" t="s">
        <v>16</v>
      </c>
      <c r="D56" s="11"/>
      <c r="E56" s="11"/>
      <c r="F56" s="12">
        <v>22.5</v>
      </c>
      <c r="G56" s="12">
        <v>4096</v>
      </c>
      <c r="H56" s="12"/>
      <c r="I56" s="12">
        <v>16.899999999999999</v>
      </c>
      <c r="J56" s="12">
        <v>3072</v>
      </c>
      <c r="K56" s="36"/>
    </row>
    <row r="57" spans="3:11">
      <c r="C57" s="35" t="s">
        <v>17</v>
      </c>
      <c r="D57" s="11"/>
      <c r="E57" s="11"/>
      <c r="F57" s="12">
        <v>14.18</v>
      </c>
      <c r="G57" s="12">
        <v>4112</v>
      </c>
      <c r="H57" s="12"/>
      <c r="I57" s="12">
        <v>10.37</v>
      </c>
      <c r="J57" s="12">
        <v>3008</v>
      </c>
      <c r="K57" s="36"/>
    </row>
    <row r="58" spans="3:11">
      <c r="C58" s="35" t="s">
        <v>32</v>
      </c>
      <c r="D58" s="11"/>
      <c r="E58" s="11"/>
      <c r="F58" s="12">
        <v>14.18</v>
      </c>
      <c r="G58" s="12">
        <v>4112</v>
      </c>
      <c r="H58" s="11"/>
      <c r="I58" s="12">
        <v>10.37</v>
      </c>
      <c r="J58" s="12">
        <v>3008</v>
      </c>
      <c r="K58" s="36"/>
    </row>
    <row r="59" spans="3:11">
      <c r="C59" s="35" t="s">
        <v>33</v>
      </c>
      <c r="D59" s="11"/>
      <c r="E59" s="11"/>
      <c r="F59" s="12">
        <v>14.1</v>
      </c>
      <c r="G59" s="12">
        <v>4088</v>
      </c>
      <c r="H59" s="11"/>
      <c r="I59" s="12">
        <v>10.35</v>
      </c>
      <c r="J59" s="12">
        <v>3000</v>
      </c>
      <c r="K59" s="36"/>
    </row>
    <row r="60" spans="3:11">
      <c r="C60" s="35" t="s">
        <v>18</v>
      </c>
      <c r="D60" s="11"/>
      <c r="E60" s="11"/>
      <c r="F60" s="12">
        <v>32.770000000000003</v>
      </c>
      <c r="G60" s="12">
        <v>5120</v>
      </c>
      <c r="H60" s="11"/>
      <c r="I60" s="12">
        <v>24.58</v>
      </c>
      <c r="J60" s="12">
        <v>3840</v>
      </c>
      <c r="K60" s="36"/>
    </row>
    <row r="61" spans="3:11">
      <c r="C61" s="35" t="s">
        <v>19</v>
      </c>
      <c r="D61" s="11"/>
      <c r="E61" s="11"/>
      <c r="F61" s="12">
        <v>12.8</v>
      </c>
      <c r="G61" s="12">
        <v>5120</v>
      </c>
      <c r="H61" s="11"/>
      <c r="I61" s="12">
        <v>12.8</v>
      </c>
      <c r="J61" s="12">
        <v>5120</v>
      </c>
      <c r="K61" s="36"/>
    </row>
    <row r="62" spans="3:11">
      <c r="C62" s="35" t="s">
        <v>20</v>
      </c>
      <c r="D62" s="11"/>
      <c r="E62" s="11"/>
      <c r="F62" s="12">
        <v>26.2</v>
      </c>
      <c r="G62" s="12">
        <v>8192</v>
      </c>
      <c r="H62" s="11"/>
      <c r="I62" s="12">
        <v>17.399999999999999</v>
      </c>
      <c r="J62" s="12">
        <v>5460</v>
      </c>
      <c r="K62" s="36"/>
    </row>
    <row r="63" spans="3:11">
      <c r="C63" s="35" t="s">
        <v>21</v>
      </c>
      <c r="D63" s="11"/>
      <c r="E63" s="11"/>
      <c r="F63" s="12">
        <v>26.2</v>
      </c>
      <c r="G63" s="12">
        <v>8192</v>
      </c>
      <c r="H63" s="11"/>
      <c r="I63" s="12">
        <v>17.399999999999999</v>
      </c>
      <c r="J63" s="12">
        <v>5460</v>
      </c>
      <c r="K63" s="36"/>
    </row>
    <row r="64" spans="3:11">
      <c r="C64" s="35" t="s">
        <v>22</v>
      </c>
      <c r="D64" s="11"/>
      <c r="E64" s="11"/>
      <c r="F64" s="12">
        <v>5.0199999999999996</v>
      </c>
      <c r="G64" s="12">
        <v>1456</v>
      </c>
      <c r="H64" s="11"/>
      <c r="I64" s="12">
        <v>3.75</v>
      </c>
      <c r="J64" s="12">
        <v>1088</v>
      </c>
      <c r="K64" s="36"/>
    </row>
    <row r="65" spans="3:11">
      <c r="C65" s="35" t="s">
        <v>23</v>
      </c>
      <c r="D65" s="11"/>
      <c r="E65" s="11"/>
      <c r="F65" s="12">
        <v>7.12</v>
      </c>
      <c r="G65" s="12">
        <v>2064</v>
      </c>
      <c r="H65" s="11"/>
      <c r="I65" s="12">
        <v>5.33</v>
      </c>
      <c r="J65" s="12">
        <v>1544</v>
      </c>
      <c r="K65" s="36"/>
    </row>
    <row r="66" spans="3:11">
      <c r="C66" s="35" t="s">
        <v>24</v>
      </c>
      <c r="D66" s="11"/>
      <c r="E66" s="11"/>
      <c r="F66" s="12">
        <v>4.97</v>
      </c>
      <c r="G66" s="12">
        <v>1440</v>
      </c>
      <c r="H66" s="11"/>
      <c r="I66" s="12">
        <v>3.73</v>
      </c>
      <c r="J66" s="12">
        <v>1080</v>
      </c>
      <c r="K66" s="36"/>
    </row>
    <row r="67" spans="3:11">
      <c r="C67" s="35" t="s">
        <v>25</v>
      </c>
      <c r="D67" s="11"/>
      <c r="E67" s="11"/>
      <c r="F67" s="12">
        <v>7.07</v>
      </c>
      <c r="G67" s="12">
        <v>2048</v>
      </c>
      <c r="H67" s="11"/>
      <c r="I67" s="12">
        <v>5.3</v>
      </c>
      <c r="J67" s="12">
        <v>1536</v>
      </c>
      <c r="K67" s="36"/>
    </row>
    <row r="68" spans="3:11">
      <c r="C68" s="35" t="s">
        <v>26</v>
      </c>
      <c r="D68" s="11"/>
      <c r="E68" s="11"/>
      <c r="F68" s="12">
        <v>4.97</v>
      </c>
      <c r="G68" s="12">
        <v>1440</v>
      </c>
      <c r="H68" s="11"/>
      <c r="I68" s="12">
        <v>3.73</v>
      </c>
      <c r="J68" s="12">
        <v>1080</v>
      </c>
      <c r="K68" s="36"/>
    </row>
    <row r="69" spans="3:11">
      <c r="C69" s="37" t="s">
        <v>27</v>
      </c>
      <c r="D69" s="38"/>
      <c r="E69" s="38"/>
      <c r="F69" s="39">
        <v>7.07</v>
      </c>
      <c r="G69" s="39">
        <v>2048</v>
      </c>
      <c r="H69" s="38"/>
      <c r="I69" s="39">
        <v>5.3</v>
      </c>
      <c r="J69" s="39">
        <v>1536</v>
      </c>
      <c r="K69" s="40"/>
    </row>
  </sheetData>
  <sheetProtection sheet="1" objects="1" scenarios="1"/>
  <mergeCells count="8">
    <mergeCell ref="C22:P22"/>
    <mergeCell ref="B4:P5"/>
    <mergeCell ref="B17:P18"/>
    <mergeCell ref="U6:Y6"/>
    <mergeCell ref="C7:P7"/>
    <mergeCell ref="C8:P8"/>
    <mergeCell ref="C20:P20"/>
    <mergeCell ref="C21:P21"/>
  </mergeCells>
  <phoneticPr fontId="10"/>
  <dataValidations count="2">
    <dataValidation type="list" allowBlank="1" showErrorMessage="1" sqref="C12" xr:uid="{00000000-0002-0000-0000-000000000000}">
      <formula1>$C$37:$C$69</formula1>
    </dataValidation>
    <dataValidation type="list" allowBlank="1" showInputMessage="1" showErrorMessage="1" sqref="C26" xr:uid="{00000000-0002-0000-0000-000001000000}">
      <formula1>$C$37:$C$69</formula1>
    </dataValidation>
  </dataValidations>
  <pageMargins left="0.7" right="0.7" top="0.75" bottom="0.75" header="0.3" footer="0.3"/>
  <pageSetup orientation="portrait" r:id="rId1"/>
  <customProperties>
    <customPr name="%startcell%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Lens Calculator (JP)</vt:lpstr>
    </vt:vector>
  </TitlesOfParts>
  <Company>JAI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Rich Dickerson</cp:lastModifiedBy>
  <dcterms:created xsi:type="dcterms:W3CDTF">2010-12-13T18:29:14Z</dcterms:created>
  <dcterms:modified xsi:type="dcterms:W3CDTF">2022-06-10T17:42:42Z</dcterms:modified>
</cp:coreProperties>
</file>